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C68" i="1" l="1"/>
  <c r="C66" i="1"/>
  <c r="C63" i="1"/>
  <c r="H44" i="1"/>
  <c r="H27" i="1"/>
  <c r="H42" i="1"/>
  <c r="H21" i="1"/>
  <c r="H34" i="1" l="1"/>
  <c r="H18" i="1" l="1"/>
  <c r="H53" i="1" l="1"/>
  <c r="H30" i="1" l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<sst xmlns="http://schemas.openxmlformats.org/spreadsheetml/2006/main" count="68" uniqueCount="44">
  <si>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</si>
  <si>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</si>
  <si>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</si>
  <si>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</si>
  <si>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</si>
  <si>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</si>
  <si>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</si>
  <si>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</si>
  <si>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</si>
  <si>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</si>
  <si>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</si>
  <si>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</si>
  <si>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</si>
  <si>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</si>
  <si>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</si>
  <si>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</si>
  <si>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</si>
  <si>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</si>
  <si>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</si>
  <si>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</si>
  <si>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</si>
  <si>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</si>
  <si>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</si>
  <si>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</si>
  <si>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</si>
  <si>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</si>
  <si>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</si>
  <si>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</si>
  <si>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Dana:28.11.2020.</t>
  </si>
  <si>
    <t>Dana 28.11.2020.godine Dom zdravlja Požarevac je izvršio plaćanje prema dobavljačima:</t>
  </si>
  <si>
    <t>Primljena i neutrošena participacija od 28.11.2020.</t>
  </si>
  <si>
    <t>TE-KO Kostolac</t>
  </si>
  <si>
    <t>NIS Ad</t>
  </si>
  <si>
    <t>ZU Apoteka</t>
  </si>
  <si>
    <t>Lavija</t>
  </si>
  <si>
    <t>Interlab exim</t>
  </si>
  <si>
    <t>501-8660-2020</t>
  </si>
  <si>
    <t>501-31117/2020</t>
  </si>
  <si>
    <t>13079/20</t>
  </si>
  <si>
    <t>2143/2020</t>
  </si>
  <si>
    <t>2302-07003208-20</t>
  </si>
  <si>
    <t>UKUPNO ENERGENTI</t>
  </si>
  <si>
    <t>UKUPNO SANITETSKI</t>
  </si>
  <si>
    <t>UKUPNO REAGENSI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</si>
</sst>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0" borderId="1" xfId="0" applyFont="1" applyBorder="1"/>
    <xf numFmtId="4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" zoomScaleNormal="100" workbookViewId="0">
      <selection activeCell="F65" sqref="F65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28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44163</v>
      </c>
      <c r="H12" s="23">
        <v>1911370.16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44163</v>
      </c>
      <c r="H13" s="3">
        <f>H14+H28-H35-H47</f>
        <v>1907793.4700000002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44163</v>
      </c>
      <c r="H14" s="4">
        <f>H15+H16+H17+H18+H19+H20+H21+H22+H23+H24+H25+H26+H27</f>
        <v>3237554.9400000004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</f>
        <v>1563862.5200000003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f>14780+826045.68</f>
        <v>840825.68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826668.81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v>0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  <c r="L26" s="8"/>
    </row>
    <row r="27" spans="2:13" x14ac:dyDescent="0.25">
      <c r="B27" s="28" t="s">
        <v>30</v>
      </c>
      <c r="C27" s="29"/>
      <c r="D27" s="29"/>
      <c r="E27" s="29"/>
      <c r="F27" s="30"/>
      <c r="G27" s="13"/>
      <c r="H27" s="10">
        <f>226768.98+6950+2050-226445.46-5985+7900+2100+6700+1550+2800+1631+1750-30880.8+6500+1650+8700+1700+90.57+3600+1700-1631+2850+2950+1050+6400+3100-24984.28+3550+650+2150+1500+3550+550-21766.08+2000+2550+1350-450</f>
        <v>6197.9300000000221</v>
      </c>
      <c r="I27" s="11"/>
      <c r="J27" s="11"/>
      <c r="K27" s="8"/>
      <c r="L27" s="8"/>
    </row>
    <row r="28" spans="2:13" x14ac:dyDescent="0.25">
      <c r="B28" s="50" t="s">
        <v>24</v>
      </c>
      <c r="C28" s="51"/>
      <c r="D28" s="51"/>
      <c r="E28" s="51"/>
      <c r="F28" s="52"/>
      <c r="G28" s="16">
        <v>44163</v>
      </c>
      <c r="H28" s="4">
        <f>H29+H30+H31+H32+H33+H34</f>
        <v>346677.02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0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0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30</v>
      </c>
      <c r="C34" s="29"/>
      <c r="D34" s="29"/>
      <c r="E34" s="29"/>
      <c r="F34" s="30"/>
      <c r="G34" s="2"/>
      <c r="H34" s="10">
        <f>5430+19247+4887+18701+2715-5333.33+9500-42733.34+3258-2712+2987+16193-5333.33+5973-3240+6312+1631-5368.84+3529-17344.88+21317-36694.34+4616</f>
        <v>7535.9400000000023</v>
      </c>
      <c r="I34" s="11"/>
      <c r="J34" s="11"/>
    </row>
    <row r="35" spans="2:12" x14ac:dyDescent="0.25">
      <c r="B35" s="34" t="s">
        <v>16</v>
      </c>
      <c r="C35" s="35"/>
      <c r="D35" s="35"/>
      <c r="E35" s="35"/>
      <c r="F35" s="36"/>
      <c r="G35" s="17">
        <v>44163</v>
      </c>
      <c r="H35" s="5">
        <f>SUM(H36:H46)</f>
        <v>1676438.4900000002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0</v>
      </c>
      <c r="I36" s="11"/>
      <c r="J36" s="11"/>
    </row>
    <row r="37" spans="2:12" x14ac:dyDescent="0.25">
      <c r="B37" s="28" t="s">
        <v>26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27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0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f>840825.68</f>
        <v>840825.68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826668.81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f>8944</f>
        <v>8944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0</v>
      </c>
      <c r="I46" s="11"/>
      <c r="J46" s="11"/>
      <c r="K46" s="8"/>
    </row>
    <row r="47" spans="2:12" x14ac:dyDescent="0.25">
      <c r="B47" s="34" t="s">
        <v>21</v>
      </c>
      <c r="C47" s="35"/>
      <c r="D47" s="35"/>
      <c r="E47" s="35"/>
      <c r="F47" s="36"/>
      <c r="G47" s="17">
        <v>44163</v>
      </c>
      <c r="H47" s="5">
        <f>SUM(H48:H52)</f>
        <v>0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0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v>0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37" t="s">
        <v>18</v>
      </c>
      <c r="C53" s="38"/>
      <c r="D53" s="38"/>
      <c r="E53" s="38"/>
      <c r="F53" s="39"/>
      <c r="G53" s="18">
        <v>44163</v>
      </c>
      <c r="H53" s="6">
        <f>39121.4+17310.95+311922.71+1725.46+12551.55+1489.33+19564-0.52-399775.92+689873.57+6300+48.67+8460.99+380.59-0.66-705295.01+231.2+5223.56+13575.9+15263.96-34294.62+13607.38+1664.61+1067.68+0.07-16439.67+432268.27+7513.09+203.98+48.61+3150-401905.44-41279</f>
        <v>3576.6900000000023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v>0</v>
      </c>
      <c r="I54" s="11"/>
      <c r="J54" s="11"/>
    </row>
    <row r="55" spans="2:12" x14ac:dyDescent="0.25">
      <c r="B55" s="31" t="s">
        <v>4</v>
      </c>
      <c r="C55" s="32"/>
      <c r="D55" s="32"/>
      <c r="E55" s="32"/>
      <c r="F55" s="33"/>
      <c r="G55" s="2"/>
      <c r="H55" s="7">
        <f>H14+H28-H35-H47+H53-H54</f>
        <v>1911370.1600000001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29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B59" s="53" t="s">
        <v>31</v>
      </c>
      <c r="C59" s="54">
        <v>28795.17</v>
      </c>
      <c r="D59" s="55" t="s">
        <v>36</v>
      </c>
    </row>
    <row r="60" spans="2:12" x14ac:dyDescent="0.25">
      <c r="B60" s="53" t="s">
        <v>31</v>
      </c>
      <c r="C60" s="54">
        <v>28795.17</v>
      </c>
      <c r="D60" s="55" t="s">
        <v>37</v>
      </c>
    </row>
    <row r="61" spans="2:12" x14ac:dyDescent="0.25">
      <c r="B61" s="53" t="s">
        <v>32</v>
      </c>
      <c r="C61" s="54">
        <v>326529.84000000003</v>
      </c>
      <c r="D61" s="55">
        <v>9003829612</v>
      </c>
    </row>
    <row r="62" spans="2:12" x14ac:dyDescent="0.25">
      <c r="B62" s="53" t="s">
        <v>32</v>
      </c>
      <c r="C62" s="54">
        <v>442548.63</v>
      </c>
      <c r="D62" s="55">
        <v>9003841149</v>
      </c>
    </row>
    <row r="63" spans="2:12" x14ac:dyDescent="0.25">
      <c r="B63" s="56" t="s">
        <v>41</v>
      </c>
      <c r="C63" s="57">
        <f>SUM(C59:C62)</f>
        <v>826668.81</v>
      </c>
      <c r="D63" s="55"/>
    </row>
    <row r="64" spans="2:12" x14ac:dyDescent="0.25">
      <c r="B64" s="53" t="s">
        <v>33</v>
      </c>
      <c r="C64" s="54">
        <v>4820</v>
      </c>
      <c r="D64" s="55" t="s">
        <v>38</v>
      </c>
    </row>
    <row r="65" spans="2:4" x14ac:dyDescent="0.25">
      <c r="B65" s="53" t="s">
        <v>34</v>
      </c>
      <c r="C65" s="54">
        <v>9960</v>
      </c>
      <c r="D65" s="55" t="s">
        <v>39</v>
      </c>
    </row>
    <row r="66" spans="2:4" x14ac:dyDescent="0.25">
      <c r="B66" s="56" t="s">
        <v>42</v>
      </c>
      <c r="C66" s="57">
        <f>SUM(C64:C65)</f>
        <v>14780</v>
      </c>
      <c r="D66" s="55"/>
    </row>
    <row r="67" spans="2:4" x14ac:dyDescent="0.25">
      <c r="B67" s="53" t="s">
        <v>35</v>
      </c>
      <c r="C67" s="54">
        <v>826045.68</v>
      </c>
      <c r="D67" s="55" t="s">
        <v>40</v>
      </c>
    </row>
    <row r="68" spans="2:4" x14ac:dyDescent="0.25">
      <c r="B68" s="56" t="s">
        <v>43</v>
      </c>
      <c r="C68" s="57">
        <f>SUM(C67)</f>
        <v>826045.68</v>
      </c>
      <c r="D68" s="53"/>
    </row>
  </sheetData>
  <mergeCells count="51"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2020-12-01T07:24:17Z</dcterms:modified>
</cp:coreProperties>
</file>